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  <definedName name="_xlnm.Print_Area" localSheetId="0">'Income Statement'!$A$1:$N$43</definedName>
  </definedNames>
  <calcPr fullCalcOnLoad="1"/>
</workbook>
</file>

<file path=xl/sharedStrings.xml><?xml version="1.0" encoding="utf-8"?>
<sst xmlns="http://schemas.openxmlformats.org/spreadsheetml/2006/main" count="189" uniqueCount="141">
  <si>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</si>
  <si>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</si>
  <si>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</si>
  <si>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</si>
  <si>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</si>
  <si>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</si>
  <si>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</si>
  <si>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</si>
  <si>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</si>
  <si>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</si>
  <si>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</si>
  <si>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</si>
  <si>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</si>
  <si>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</si>
  <si>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</si>
  <si>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</si>
  <si>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</si>
  <si>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</si>
  <si>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</si>
  <si>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</si>
  <si>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</si>
  <si>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</si>
  <si>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</si>
  <si>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</si>
  <si>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</si>
  <si>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</si>
  <si>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</si>
  <si>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</si>
  <si>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</si>
  <si>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</si>
  <si>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</si>
  <si>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</si>
  <si>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</si>
  <si>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</si>
  <si>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</si>
  <si>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</si>
  <si>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</si>
  <si>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</si>
  <si>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</si>
  <si>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</si>
  <si>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</si>
  <si>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</si>
  <si>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</si>
  <si>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</si>
  <si>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</si>
  <si>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</si>
  <si>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</si>
  <si>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</si>
  <si>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</si>
  <si>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</si>
  <si>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</si>
  <si>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</si>
  <si>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</si>
  <si>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</si>
  <si>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</si>
  <si>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</si>
  <si>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</si>
  <si>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</si>
  <si>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</si>
  <si>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</si>
  <si>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</si>
  <si>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</si>
  <si>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</si>
  <si>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</si>
  <si>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</si>
  <si>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</si>
  <si>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</si>
  <si>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</si>
  <si>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</si>
  <si>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</si>
  <si>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</si>
  <si>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</si>
  <si>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</si>
  <si>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</si>
  <si>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</si>
  <si>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</si>
  <si>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</si>
  <si>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</si>
  <si>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</si>
  <si>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</si>
  <si>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</si>
  <si>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</si>
  <si>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</si>
  <si>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</si>
  <si>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</si>
  <si>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</si>
  <si>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</si>
  <si>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</si>
  <si>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</si>
  <si>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</si>
  <si>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</si>
  <si>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</si>
  <si>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</si>
  <si>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</si>
  <si>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</si>
  <si>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</si>
  <si>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</si>
  <si>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</si>
  <si>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</si>
  <si>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</si>
  <si>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</si>
  <si>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</si>
  <si>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</si>
  <si>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</si>
  <si>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</si>
  <si>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</si>
  <si>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 2004</t>
  </si>
  <si>
    <t>CONDENSED CONSOLIDATED STATEMENTS OF CHANGES IN EQUITY</t>
  </si>
  <si>
    <t>CONDENSED CONSOLIDATED BALANCE SHEETS</t>
  </si>
  <si>
    <t>CONDENSED CONSOLIDATED INCOME STATEMENTS</t>
  </si>
  <si>
    <t>the Annual Financial Report for the year ended 31 August 2004)</t>
  </si>
  <si>
    <t>quarter</t>
  </si>
  <si>
    <t>corresponding</t>
  </si>
  <si>
    <t>to date</t>
  </si>
  <si>
    <t>period</t>
  </si>
  <si>
    <t>At 1 September 2004</t>
  </si>
  <si>
    <t>UNAUDITED CONDENSED CONSOLIDATED CASH FLOW STATEMENTS</t>
  </si>
  <si>
    <t>Gain on sale of investments</t>
  </si>
  <si>
    <t>Effects of exchange rate changes on profit</t>
  </si>
  <si>
    <t>of the overseas subsidiary</t>
  </si>
  <si>
    <t>Unrealised loss/(gain) on foreign exchange</t>
  </si>
  <si>
    <t>Holding company</t>
  </si>
  <si>
    <t>Related companies</t>
  </si>
  <si>
    <t>Proceeds from sale/redemption of investment</t>
  </si>
  <si>
    <t>Payments made on behalf by /(of) related companies</t>
  </si>
  <si>
    <t>current quarter</t>
  </si>
  <si>
    <t>28 Feb</t>
  </si>
  <si>
    <t>2005</t>
  </si>
  <si>
    <t>For quarter ended 28 February, 2005</t>
  </si>
  <si>
    <t>AS AT 28 FEBRUARY 2005</t>
  </si>
  <si>
    <t>28 February 2005</t>
  </si>
  <si>
    <t>For the 6 month period ended 28 February, 2005</t>
  </si>
  <si>
    <t>For the 6 months ended</t>
  </si>
  <si>
    <t>28 February, 2005</t>
  </si>
  <si>
    <t>Income tax refunded</t>
  </si>
  <si>
    <t>For the 6 months ended 28 February, 2005</t>
  </si>
  <si>
    <t>At 28 February 2005</t>
  </si>
  <si>
    <t>29 February, 2004</t>
  </si>
  <si>
    <t>29 Feb</t>
  </si>
  <si>
    <t>At 29 February 2004</t>
  </si>
  <si>
    <t>Cash and cash equivalents at end of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</si>
</sst>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  <numFmt numFmtId="174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tabSelected="1" workbookViewId="0" topLeftCell="A1">
      <selection activeCell="M4" sqref="M4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28125" style="10" bestFit="1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109</v>
      </c>
    </row>
    <row r="5" ht="12.75">
      <c r="A5" s="2" t="s">
        <v>128</v>
      </c>
    </row>
    <row r="7" spans="7:13" ht="12.75">
      <c r="G7" s="22"/>
      <c r="H7" s="23" t="s">
        <v>37</v>
      </c>
      <c r="K7" s="22"/>
      <c r="L7" s="23" t="s">
        <v>38</v>
      </c>
      <c r="M7" s="10"/>
    </row>
    <row r="8" spans="7:13" ht="12.75">
      <c r="G8" s="23" t="s">
        <v>39</v>
      </c>
      <c r="H8" s="22"/>
      <c r="I8" s="23" t="s">
        <v>40</v>
      </c>
      <c r="K8" s="23" t="s">
        <v>39</v>
      </c>
      <c r="L8" s="22"/>
      <c r="M8" s="23" t="s">
        <v>40</v>
      </c>
    </row>
    <row r="9" spans="7:13" ht="12.75">
      <c r="G9" s="23" t="s">
        <v>41</v>
      </c>
      <c r="H9" s="22"/>
      <c r="I9" s="23" t="s">
        <v>41</v>
      </c>
      <c r="K9" s="23" t="s">
        <v>41</v>
      </c>
      <c r="L9" s="22"/>
      <c r="M9" s="23" t="s">
        <v>41</v>
      </c>
    </row>
    <row r="10" spans="7:13" ht="12.75">
      <c r="G10" s="23" t="s">
        <v>111</v>
      </c>
      <c r="H10" s="22"/>
      <c r="I10" s="23" t="s">
        <v>112</v>
      </c>
      <c r="K10" s="23" t="s">
        <v>113</v>
      </c>
      <c r="L10" s="22"/>
      <c r="M10" s="23" t="s">
        <v>112</v>
      </c>
    </row>
    <row r="11" spans="7:13" ht="12.75">
      <c r="G11" s="23"/>
      <c r="H11" s="22"/>
      <c r="I11" s="23" t="s">
        <v>111</v>
      </c>
      <c r="K11" s="23"/>
      <c r="L11" s="22"/>
      <c r="M11" s="23" t="s">
        <v>114</v>
      </c>
    </row>
    <row r="12" spans="7:13" s="1" customFormat="1" ht="19.5" customHeight="1">
      <c r="G12" s="25" t="s">
        <v>126</v>
      </c>
      <c r="H12" s="25"/>
      <c r="I12" s="25" t="s">
        <v>138</v>
      </c>
      <c r="J12" s="16"/>
      <c r="K12" s="25" t="str">
        <f>G12</f>
        <v>28 Feb</v>
      </c>
      <c r="L12" s="25"/>
      <c r="M12" s="25" t="str">
        <f>I12</f>
        <v>29 Feb</v>
      </c>
    </row>
    <row r="13" spans="7:13" s="1" customFormat="1" ht="12.75">
      <c r="G13" s="15" t="s">
        <v>127</v>
      </c>
      <c r="H13" s="15"/>
      <c r="I13" s="15" t="s">
        <v>104</v>
      </c>
      <c r="J13" s="16"/>
      <c r="K13" s="15" t="str">
        <f>G13</f>
        <v>2005</v>
      </c>
      <c r="L13" s="15"/>
      <c r="M13" s="15" t="str">
        <f>I13</f>
        <v>2004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42</v>
      </c>
      <c r="G16" s="10">
        <v>105639</v>
      </c>
      <c r="I16" s="10">
        <v>102000</v>
      </c>
      <c r="K16" s="10">
        <v>250215</v>
      </c>
      <c r="M16" s="10">
        <v>216375</v>
      </c>
    </row>
    <row r="17" spans="2:13" ht="12.75">
      <c r="B17" s="27" t="s">
        <v>43</v>
      </c>
      <c r="G17" s="10">
        <v>-79169</v>
      </c>
      <c r="I17" s="10">
        <v>-75396</v>
      </c>
      <c r="K17" s="10">
        <v>-185707</v>
      </c>
      <c r="M17" s="10">
        <v>-159755</v>
      </c>
    </row>
    <row r="18" spans="2:13" ht="12.75">
      <c r="B18" s="2" t="s">
        <v>44</v>
      </c>
      <c r="G18" s="28">
        <f>SUM(G16:G17)</f>
        <v>26470</v>
      </c>
      <c r="I18" s="28">
        <f>SUM(I16:I17)</f>
        <v>26604</v>
      </c>
      <c r="K18" s="28">
        <f>SUM(K16:K17)</f>
        <v>64508</v>
      </c>
      <c r="M18" s="28">
        <f>SUM(M16:M17)</f>
        <v>56620</v>
      </c>
    </row>
    <row r="19" spans="2:13" ht="12.75">
      <c r="B19" s="27"/>
      <c r="K19" s="10"/>
      <c r="M19" s="10"/>
    </row>
    <row r="20" spans="2:13" ht="12.75">
      <c r="B20" s="27" t="s">
        <v>45</v>
      </c>
      <c r="G20" s="10">
        <v>-4064</v>
      </c>
      <c r="I20" s="10">
        <v>-3699</v>
      </c>
      <c r="K20" s="10">
        <v>-8082</v>
      </c>
      <c r="M20" s="10">
        <v>-7041</v>
      </c>
    </row>
    <row r="21" spans="2:13" ht="12.75">
      <c r="B21" s="27" t="s">
        <v>46</v>
      </c>
      <c r="G21" s="10">
        <v>-9937</v>
      </c>
      <c r="I21" s="10">
        <v>-9044</v>
      </c>
      <c r="K21" s="10">
        <v>-21186</v>
      </c>
      <c r="M21" s="10">
        <v>-17288</v>
      </c>
    </row>
    <row r="22" spans="2:13" ht="12.75">
      <c r="B22" s="27" t="s">
        <v>47</v>
      </c>
      <c r="G22" s="10">
        <v>171</v>
      </c>
      <c r="I22" s="10">
        <v>513</v>
      </c>
      <c r="K22" s="10">
        <v>964</v>
      </c>
      <c r="M22" s="10">
        <v>1013</v>
      </c>
    </row>
    <row r="23" spans="2:15" ht="12.75">
      <c r="B23" s="27" t="s">
        <v>48</v>
      </c>
      <c r="G23" s="10">
        <v>-12</v>
      </c>
      <c r="I23" s="10">
        <v>-34</v>
      </c>
      <c r="K23" s="10">
        <v>-20</v>
      </c>
      <c r="M23" s="10">
        <v>-44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49</v>
      </c>
      <c r="G25" s="28">
        <f>SUM(G18:G24)</f>
        <v>12628</v>
      </c>
      <c r="I25" s="28">
        <f>SUM(I18:I24)</f>
        <v>14340</v>
      </c>
      <c r="K25" s="28">
        <f>SUM(K18:K24)</f>
        <v>36184</v>
      </c>
      <c r="M25" s="28">
        <f>SUM(M18:M24)</f>
        <v>33260</v>
      </c>
      <c r="O25" s="7"/>
    </row>
    <row r="26" spans="2:13" ht="12.75">
      <c r="B26" s="27" t="s">
        <v>50</v>
      </c>
      <c r="G26" s="10">
        <v>1380</v>
      </c>
      <c r="I26" s="10">
        <v>1375</v>
      </c>
      <c r="K26" s="10">
        <v>2875</v>
      </c>
      <c r="M26" s="10">
        <v>2993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14008</v>
      </c>
      <c r="I28" s="28">
        <f>SUM(I25:I27)</f>
        <v>15715</v>
      </c>
      <c r="K28" s="28">
        <f>SUM(K25:K27)</f>
        <v>39059</v>
      </c>
      <c r="M28" s="28">
        <f>SUM(M25:M27)</f>
        <v>36253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51</v>
      </c>
      <c r="C30" t="s">
        <v>52</v>
      </c>
      <c r="G30" s="10">
        <v>-1292</v>
      </c>
      <c r="I30" s="10">
        <v>-6929</v>
      </c>
      <c r="K30" s="10">
        <v>-9291</v>
      </c>
      <c r="M30" s="10">
        <v>-10190</v>
      </c>
    </row>
    <row r="31" spans="2:13" ht="12.75">
      <c r="B31" s="4" t="s">
        <v>51</v>
      </c>
      <c r="C31" t="s">
        <v>53</v>
      </c>
      <c r="G31" s="10">
        <v>-2773</v>
      </c>
      <c r="I31" s="10">
        <v>2013</v>
      </c>
      <c r="K31" s="10">
        <v>-1898</v>
      </c>
      <c r="M31" s="10">
        <v>-973</v>
      </c>
    </row>
    <row r="32" spans="2:13" ht="12.75">
      <c r="B32" s="2"/>
      <c r="K32" s="10"/>
      <c r="M32" s="10"/>
    </row>
    <row r="33" spans="2:13" ht="13.5" thickBot="1">
      <c r="B33" s="2" t="s">
        <v>105</v>
      </c>
      <c r="G33" s="11">
        <f>SUM(G28:G32)</f>
        <v>9943</v>
      </c>
      <c r="I33" s="11">
        <f>SUM(I28:I32)</f>
        <v>10799</v>
      </c>
      <c r="K33" s="11">
        <f>SUM(K28:K32)</f>
        <v>27870</v>
      </c>
      <c r="M33" s="11">
        <f>SUM(M28:M32)</f>
        <v>25090</v>
      </c>
    </row>
    <row r="34" spans="2:13" ht="13.5" thickTop="1">
      <c r="B34" s="2"/>
      <c r="K34" s="10"/>
      <c r="M34" s="10"/>
    </row>
    <row r="35" spans="2:13" ht="13.5" thickBot="1">
      <c r="B35" s="27" t="s">
        <v>54</v>
      </c>
      <c r="G35" s="29">
        <f>G33/164385.645*100</f>
        <v>6.048581675121328</v>
      </c>
      <c r="H35" s="30"/>
      <c r="I35" s="29">
        <f>I33/164385.645*100</f>
        <v>6.56930840889422</v>
      </c>
      <c r="J35" s="30"/>
      <c r="K35" s="29">
        <f>K33/164385.645*100</f>
        <v>16.954035128797287</v>
      </c>
      <c r="L35" s="5"/>
      <c r="M35" s="29">
        <f>M33/164385.645*100</f>
        <v>15.262889895282525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55</v>
      </c>
    </row>
    <row r="42" ht="12.75">
      <c r="B42" s="2" t="s">
        <v>110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108</v>
      </c>
    </row>
    <row r="5" ht="12.75">
      <c r="A5" s="2" t="s">
        <v>129</v>
      </c>
    </row>
    <row r="7" spans="7:10" ht="12.75">
      <c r="G7" s="13" t="s">
        <v>23</v>
      </c>
      <c r="J7" s="13" t="s">
        <v>23</v>
      </c>
    </row>
    <row r="8" spans="7:10" ht="12.75">
      <c r="G8" s="61" t="s">
        <v>125</v>
      </c>
      <c r="J8" s="13" t="s">
        <v>24</v>
      </c>
    </row>
    <row r="9" spans="7:10" ht="12.75">
      <c r="G9" s="13"/>
      <c r="J9" s="13" t="s">
        <v>25</v>
      </c>
    </row>
    <row r="10" spans="7:10" ht="12.75">
      <c r="G10" s="14" t="s">
        <v>130</v>
      </c>
      <c r="J10" s="14" t="s">
        <v>106</v>
      </c>
    </row>
    <row r="11" spans="7:10" s="1" customFormat="1" ht="12.75">
      <c r="G11" s="15" t="s">
        <v>26</v>
      </c>
      <c r="H11" s="16"/>
      <c r="I11" s="16"/>
      <c r="J11" s="15" t="s">
        <v>27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36071</v>
      </c>
      <c r="J14" s="6">
        <v>28314</v>
      </c>
      <c r="L14" s="7"/>
    </row>
    <row r="15" spans="2:12" ht="12.75">
      <c r="B15" s="2" t="s">
        <v>9</v>
      </c>
      <c r="G15" s="6">
        <v>4934</v>
      </c>
      <c r="J15" s="6">
        <v>5087</v>
      </c>
      <c r="L15" s="7"/>
    </row>
    <row r="16" spans="2:12" ht="12.75">
      <c r="B16" s="2" t="s">
        <v>17</v>
      </c>
      <c r="G16" s="6">
        <v>9041</v>
      </c>
      <c r="J16" s="6">
        <v>10938</v>
      </c>
      <c r="L16" s="7"/>
    </row>
    <row r="17" spans="2:12" ht="12.75">
      <c r="B17" s="2" t="s">
        <v>28</v>
      </c>
      <c r="L17" s="7"/>
    </row>
    <row r="18" spans="2:12" ht="12.75">
      <c r="B18" s="2"/>
      <c r="C18" t="s">
        <v>8</v>
      </c>
      <c r="G18" s="18">
        <v>45526</v>
      </c>
      <c r="J18" s="18">
        <v>53282</v>
      </c>
      <c r="L18" s="7"/>
    </row>
    <row r="19" spans="2:12" ht="12.75">
      <c r="B19" s="2"/>
      <c r="C19" t="s">
        <v>7</v>
      </c>
      <c r="G19" s="19">
        <v>8883</v>
      </c>
      <c r="J19" s="19">
        <v>8348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2479</v>
      </c>
      <c r="J21" s="19">
        <v>2641</v>
      </c>
      <c r="L21" s="7"/>
    </row>
    <row r="22" spans="2:12" ht="12.75">
      <c r="B22" s="2"/>
      <c r="C22" t="s">
        <v>29</v>
      </c>
      <c r="G22" s="19">
        <v>10153</v>
      </c>
      <c r="J22" s="19">
        <v>10199</v>
      </c>
      <c r="L22" s="7"/>
    </row>
    <row r="23" spans="2:12" ht="12.75">
      <c r="B23" s="2"/>
      <c r="C23" t="s">
        <v>4</v>
      </c>
      <c r="G23" s="19">
        <v>173916</v>
      </c>
      <c r="J23" s="19">
        <v>171505</v>
      </c>
      <c r="L23" s="7"/>
    </row>
    <row r="24" spans="2:12" ht="12.75">
      <c r="B24" s="2"/>
      <c r="G24" s="18">
        <f>SUM(G18:G23)</f>
        <v>240957</v>
      </c>
      <c r="J24" s="18">
        <f>SUM(J18:J23)</f>
        <v>245975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30</v>
      </c>
      <c r="G27" s="19"/>
      <c r="J27" s="19"/>
    </row>
    <row r="28" spans="2:12" ht="12.75">
      <c r="B28" s="2"/>
      <c r="C28" t="s">
        <v>3</v>
      </c>
      <c r="G28" s="19">
        <f>50894</f>
        <v>50894</v>
      </c>
      <c r="J28" s="19">
        <v>62898</v>
      </c>
      <c r="L28" s="7"/>
    </row>
    <row r="29" spans="2:12" ht="12.75">
      <c r="B29" s="2"/>
      <c r="C29" t="s">
        <v>2</v>
      </c>
      <c r="G29" s="19">
        <v>11482</v>
      </c>
      <c r="J29" s="19">
        <v>17337</v>
      </c>
      <c r="L29" s="7"/>
    </row>
    <row r="30" spans="2:12" ht="12.75">
      <c r="B30" s="2"/>
      <c r="C30" t="s">
        <v>1</v>
      </c>
      <c r="G30" s="19">
        <v>3375</v>
      </c>
      <c r="J30" s="19">
        <v>3854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65751</v>
      </c>
      <c r="J32" s="20">
        <f>SUM(J28:J31)</f>
        <v>84089</v>
      </c>
      <c r="L32" s="7"/>
    </row>
    <row r="33" ht="13.5" thickTop="1">
      <c r="B33" s="2"/>
    </row>
    <row r="34" spans="2:10" ht="12.75">
      <c r="B34" s="2" t="s">
        <v>31</v>
      </c>
      <c r="G34" s="6">
        <f>G24-G32</f>
        <v>175206</v>
      </c>
      <c r="J34" s="6">
        <f>J24-J32</f>
        <v>161886</v>
      </c>
    </row>
    <row r="36" spans="7:10" ht="13.5" thickBot="1">
      <c r="G36" s="9">
        <f>G14+G15+G16+G34</f>
        <v>225252</v>
      </c>
      <c r="J36" s="9">
        <f>J14+J15+J16+J34</f>
        <v>206225</v>
      </c>
    </row>
    <row r="37" ht="13.5" thickTop="1"/>
    <row r="38" ht="12.75">
      <c r="B38" s="21" t="s">
        <v>32</v>
      </c>
    </row>
    <row r="40" ht="12.75">
      <c r="B40" s="2" t="s">
        <v>33</v>
      </c>
    </row>
    <row r="41" spans="2:12" ht="12.75">
      <c r="B41" s="2"/>
      <c r="C41" t="s">
        <v>19</v>
      </c>
      <c r="G41" s="6">
        <v>164386</v>
      </c>
      <c r="J41" s="6">
        <v>164386</v>
      </c>
      <c r="L41" s="7"/>
    </row>
    <row r="42" spans="2:12" ht="12.75">
      <c r="B42" s="2"/>
      <c r="C42" t="s">
        <v>34</v>
      </c>
      <c r="G42" s="6">
        <v>60866</v>
      </c>
      <c r="J42" s="6">
        <v>41839</v>
      </c>
      <c r="L42" s="7"/>
    </row>
    <row r="43" ht="12.75">
      <c r="B43" s="2"/>
    </row>
    <row r="44" spans="2:12" ht="13.5" thickBot="1">
      <c r="B44" s="2" t="s">
        <v>35</v>
      </c>
      <c r="G44" s="9">
        <f>SUM(G41:G43)</f>
        <v>225252</v>
      </c>
      <c r="J44" s="9">
        <f>SUM(J41:J43)</f>
        <v>206225</v>
      </c>
      <c r="L44" s="7"/>
    </row>
    <row r="45" ht="13.5" thickTop="1"/>
    <row r="47" ht="12.75">
      <c r="B47" s="2" t="s">
        <v>36</v>
      </c>
    </row>
    <row r="48" ht="12.75">
      <c r="B48" s="2" t="s">
        <v>110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116</v>
      </c>
    </row>
    <row r="5" ht="12.75">
      <c r="A5" s="2" t="s">
        <v>131</v>
      </c>
    </row>
    <row r="7" spans="10:14" ht="12.75">
      <c r="J7" s="17" t="s">
        <v>132</v>
      </c>
      <c r="N7" s="17" t="s">
        <v>132</v>
      </c>
    </row>
    <row r="8" spans="10:14" s="1" customFormat="1" ht="12.75">
      <c r="J8" s="25" t="s">
        <v>133</v>
      </c>
      <c r="K8" s="16"/>
      <c r="L8" s="16"/>
      <c r="N8" s="25" t="s">
        <v>137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56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10">
        <v>39059</v>
      </c>
      <c r="N13" s="10">
        <v>36253</v>
      </c>
    </row>
    <row r="14" spans="2:14" ht="12.75">
      <c r="B14" s="27"/>
      <c r="C14" s="27" t="s">
        <v>57</v>
      </c>
      <c r="N14" s="10"/>
    </row>
    <row r="15" spans="2:14" ht="12.75">
      <c r="B15" s="27"/>
      <c r="C15" s="27"/>
      <c r="D15" t="s">
        <v>58</v>
      </c>
      <c r="J15" s="10">
        <v>46</v>
      </c>
      <c r="N15" s="10">
        <v>46</v>
      </c>
    </row>
    <row r="16" spans="2:14" ht="12.75">
      <c r="B16" s="27"/>
      <c r="C16" s="27"/>
      <c r="D16" t="s">
        <v>59</v>
      </c>
      <c r="J16" s="10">
        <v>153</v>
      </c>
      <c r="N16" s="10">
        <v>153</v>
      </c>
    </row>
    <row r="17" spans="2:14" ht="12.75">
      <c r="B17" s="27"/>
      <c r="C17" s="27"/>
      <c r="D17" t="s">
        <v>16</v>
      </c>
      <c r="J17" s="10">
        <v>1581</v>
      </c>
      <c r="N17" s="10">
        <v>1661</v>
      </c>
    </row>
    <row r="18" spans="2:14" ht="12.75">
      <c r="B18" s="27"/>
      <c r="C18" s="27"/>
      <c r="D18" t="s">
        <v>60</v>
      </c>
      <c r="J18" s="10">
        <v>-71</v>
      </c>
      <c r="N18" s="10">
        <v>-142</v>
      </c>
    </row>
    <row r="19" spans="2:14" ht="12.75">
      <c r="B19" s="27"/>
      <c r="C19" s="27"/>
      <c r="D19" t="s">
        <v>117</v>
      </c>
      <c r="J19" s="10">
        <v>0</v>
      </c>
      <c r="N19" s="10">
        <v>0</v>
      </c>
    </row>
    <row r="20" spans="2:14" ht="12.75">
      <c r="B20" s="27"/>
      <c r="C20" s="27"/>
      <c r="D20" t="s">
        <v>50</v>
      </c>
      <c r="J20" s="10">
        <v>-2875</v>
      </c>
      <c r="N20" s="10">
        <v>-2993</v>
      </c>
    </row>
    <row r="21" spans="2:14" ht="12.75">
      <c r="B21" s="27"/>
      <c r="C21" s="27"/>
      <c r="D21" t="s">
        <v>118</v>
      </c>
      <c r="N21" s="10"/>
    </row>
    <row r="22" spans="2:14" ht="12.75">
      <c r="B22" s="27"/>
      <c r="C22" s="27"/>
      <c r="E22" t="s">
        <v>119</v>
      </c>
      <c r="J22" s="10">
        <v>0</v>
      </c>
      <c r="N22" s="10">
        <v>0</v>
      </c>
    </row>
    <row r="23" spans="2:14" ht="12.75">
      <c r="B23" s="27"/>
      <c r="C23" s="27"/>
      <c r="D23" t="s">
        <v>61</v>
      </c>
      <c r="J23" s="10">
        <v>0</v>
      </c>
      <c r="N23" s="10">
        <v>0</v>
      </c>
    </row>
    <row r="24" spans="2:14" ht="12.75">
      <c r="B24" s="27"/>
      <c r="C24" s="27"/>
      <c r="D24" t="s">
        <v>120</v>
      </c>
      <c r="J24" s="10">
        <v>0</v>
      </c>
      <c r="N24" s="10">
        <v>12</v>
      </c>
    </row>
    <row r="25" spans="2:14" ht="12.75">
      <c r="B25" s="27"/>
      <c r="C25" s="27"/>
      <c r="N25" s="10"/>
    </row>
    <row r="26" spans="2:14" ht="12.75">
      <c r="B26" s="27"/>
      <c r="C26" s="27" t="s">
        <v>62</v>
      </c>
      <c r="J26" s="31">
        <f>SUM(J13:J25)</f>
        <v>37893</v>
      </c>
      <c r="N26" s="31">
        <f>SUM(N13:N25)</f>
        <v>34990</v>
      </c>
    </row>
    <row r="27" spans="2:14" ht="12.75">
      <c r="B27" s="27"/>
      <c r="C27" s="27"/>
      <c r="N27" s="10"/>
    </row>
    <row r="28" spans="2:14" ht="12.75">
      <c r="B28" s="27"/>
      <c r="C28" s="27" t="s">
        <v>63</v>
      </c>
      <c r="N28" s="10"/>
    </row>
    <row r="29" spans="2:14" ht="12.75">
      <c r="B29" s="27"/>
      <c r="C29" s="27"/>
      <c r="D29" t="s">
        <v>8</v>
      </c>
      <c r="J29" s="10">
        <v>7764</v>
      </c>
      <c r="K29" s="30"/>
      <c r="L29" s="30"/>
      <c r="N29" s="10">
        <v>-12504</v>
      </c>
    </row>
    <row r="30" spans="2:14" ht="12.75">
      <c r="B30" s="2"/>
      <c r="C30" s="2"/>
      <c r="D30" t="s">
        <v>7</v>
      </c>
      <c r="J30" s="10">
        <f>-535+1</f>
        <v>-534</v>
      </c>
      <c r="N30" s="10">
        <v>-5665</v>
      </c>
    </row>
    <row r="31" spans="2:14" ht="12.75">
      <c r="B31" s="2"/>
      <c r="C31" s="2"/>
      <c r="D31" t="s">
        <v>3</v>
      </c>
      <c r="J31" s="10">
        <f>-12013</f>
        <v>-12013</v>
      </c>
      <c r="N31" s="10">
        <v>-15141</v>
      </c>
    </row>
    <row r="32" spans="2:14" ht="12.75">
      <c r="B32" s="2"/>
      <c r="C32" s="2"/>
      <c r="D32" t="s">
        <v>121</v>
      </c>
      <c r="J32" s="10">
        <v>0</v>
      </c>
      <c r="N32" s="10">
        <v>0</v>
      </c>
    </row>
    <row r="33" spans="2:14" ht="12.75">
      <c r="B33" s="2"/>
      <c r="C33" s="2"/>
      <c r="D33" t="s">
        <v>122</v>
      </c>
      <c r="J33" s="10">
        <f>-5855+162</f>
        <v>-5693</v>
      </c>
      <c r="N33" s="10">
        <v>-11626</v>
      </c>
    </row>
    <row r="34" spans="2:14" ht="12.75">
      <c r="B34" s="2"/>
      <c r="C34" s="2"/>
      <c r="N34" s="10"/>
    </row>
    <row r="35" spans="2:14" ht="12.75">
      <c r="B35" s="2"/>
      <c r="C35" s="27" t="s">
        <v>64</v>
      </c>
      <c r="J35" s="31">
        <f>SUM(J26:J34)</f>
        <v>27417</v>
      </c>
      <c r="N35" s="31">
        <f>SUM(N26:N34)</f>
        <v>-9946</v>
      </c>
    </row>
    <row r="36" spans="2:14" ht="12.75">
      <c r="B36" s="2"/>
      <c r="C36" s="27" t="s">
        <v>18</v>
      </c>
      <c r="J36" s="10">
        <v>-9772</v>
      </c>
      <c r="N36" s="10">
        <v>-9661</v>
      </c>
    </row>
    <row r="37" spans="2:14" ht="12.75">
      <c r="B37" s="2"/>
      <c r="C37" s="27" t="s">
        <v>134</v>
      </c>
      <c r="J37" s="10">
        <v>0</v>
      </c>
      <c r="N37" s="10">
        <v>0</v>
      </c>
    </row>
    <row r="38" spans="2:14" ht="12.75">
      <c r="B38" s="2"/>
      <c r="C38" s="2"/>
      <c r="N38" s="10"/>
    </row>
    <row r="39" spans="2:14" ht="12.75">
      <c r="B39" s="2"/>
      <c r="C39" s="2" t="s">
        <v>65</v>
      </c>
      <c r="J39" s="32">
        <f>SUM(J35:J38)</f>
        <v>17645</v>
      </c>
      <c r="N39" s="32">
        <f>SUM(N35:N38)</f>
        <v>-19607</v>
      </c>
    </row>
    <row r="40" spans="2:14" ht="12.75">
      <c r="B40" s="2"/>
      <c r="C40" s="27"/>
      <c r="N40" s="10"/>
    </row>
    <row r="41" spans="2:14" ht="12.75">
      <c r="B41" s="2" t="s">
        <v>66</v>
      </c>
      <c r="C41" s="27"/>
      <c r="N41" s="10"/>
    </row>
    <row r="42" spans="2:14" ht="12.75">
      <c r="B42" s="2"/>
      <c r="C42" s="27" t="s">
        <v>67</v>
      </c>
      <c r="J42" s="10">
        <v>85</v>
      </c>
      <c r="N42" s="10">
        <v>145</v>
      </c>
    </row>
    <row r="43" spans="2:14" ht="12.75">
      <c r="B43" s="2"/>
      <c r="C43" s="27" t="s">
        <v>68</v>
      </c>
      <c r="J43" s="10">
        <v>-9352</v>
      </c>
      <c r="N43" s="10">
        <v>-2381</v>
      </c>
    </row>
    <row r="44" spans="2:14" ht="12.75">
      <c r="B44" s="2"/>
      <c r="C44" s="27" t="s">
        <v>123</v>
      </c>
      <c r="J44" s="10">
        <v>0</v>
      </c>
      <c r="N44" s="10">
        <v>0</v>
      </c>
    </row>
    <row r="45" spans="2:14" ht="12.75">
      <c r="B45" s="2"/>
      <c r="C45" s="27" t="s">
        <v>20</v>
      </c>
      <c r="J45" s="10">
        <f>-J20</f>
        <v>2875</v>
      </c>
      <c r="N45" s="10">
        <v>2993</v>
      </c>
    </row>
    <row r="46" spans="2:14" ht="12.75">
      <c r="B46" s="2"/>
      <c r="N46" s="10"/>
    </row>
    <row r="47" spans="2:14" ht="12.75">
      <c r="B47" s="2"/>
      <c r="C47" s="2" t="s">
        <v>69</v>
      </c>
      <c r="J47" s="32">
        <f>SUM(J42:J46)</f>
        <v>-6392</v>
      </c>
      <c r="N47" s="32">
        <f>SUM(N42:N46)</f>
        <v>757</v>
      </c>
    </row>
    <row r="48" spans="2:14" ht="12.75">
      <c r="B48" s="2"/>
      <c r="C48" s="27"/>
      <c r="N48" s="10"/>
    </row>
    <row r="49" spans="2:14" ht="12.75">
      <c r="B49" s="2" t="s">
        <v>70</v>
      </c>
      <c r="C49" s="27"/>
      <c r="N49" s="10"/>
    </row>
    <row r="50" spans="2:14" ht="12.75">
      <c r="B50" s="2"/>
      <c r="C50" s="27" t="s">
        <v>71</v>
      </c>
      <c r="J50" s="10">
        <v>-8877</v>
      </c>
      <c r="N50" s="10">
        <v>-17754</v>
      </c>
    </row>
    <row r="51" spans="2:14" ht="12.75">
      <c r="B51" s="2"/>
      <c r="C51" s="27" t="s">
        <v>124</v>
      </c>
      <c r="J51" s="10">
        <v>0</v>
      </c>
      <c r="N51" s="10">
        <v>0</v>
      </c>
    </row>
    <row r="52" spans="2:14" ht="12.75">
      <c r="B52" s="2"/>
      <c r="N52" s="10"/>
    </row>
    <row r="53" spans="2:14" ht="12.75">
      <c r="B53" s="2"/>
      <c r="C53" s="2" t="s">
        <v>72</v>
      </c>
      <c r="J53" s="32">
        <f>SUM(J49:J52)</f>
        <v>-8877</v>
      </c>
      <c r="N53" s="32">
        <f>SUM(N49:N52)</f>
        <v>-17754</v>
      </c>
    </row>
    <row r="54" spans="2:14" ht="12.75">
      <c r="B54" s="2"/>
      <c r="C54" s="27"/>
      <c r="N54" s="10"/>
    </row>
    <row r="55" spans="2:14" ht="12.75">
      <c r="B55" s="2" t="s">
        <v>73</v>
      </c>
      <c r="C55" s="27"/>
      <c r="J55" s="10">
        <f>J39+J47+J53</f>
        <v>2376</v>
      </c>
      <c r="N55" s="10">
        <f>N39+N47+N53</f>
        <v>-36604</v>
      </c>
    </row>
    <row r="56" spans="2:14" ht="12.75">
      <c r="B56" s="2"/>
      <c r="C56" s="27"/>
      <c r="N56" s="10"/>
    </row>
    <row r="57" spans="2:14" ht="12.75">
      <c r="B57" s="2" t="s">
        <v>74</v>
      </c>
      <c r="C57" s="27"/>
      <c r="N57" s="10"/>
    </row>
    <row r="58" spans="2:14" ht="12.75">
      <c r="B58" s="2"/>
      <c r="C58" s="27"/>
      <c r="N58" s="10"/>
    </row>
    <row r="59" spans="2:14" ht="12.75">
      <c r="B59" s="2"/>
      <c r="C59" s="27" t="s">
        <v>75</v>
      </c>
      <c r="J59" s="33">
        <v>171505</v>
      </c>
      <c r="N59" s="33">
        <v>205001</v>
      </c>
    </row>
    <row r="60" spans="2:14" ht="12.75">
      <c r="B60" s="2"/>
      <c r="C60" s="27" t="s">
        <v>76</v>
      </c>
      <c r="J60" s="34"/>
      <c r="N60" s="34"/>
    </row>
    <row r="61" spans="2:14" ht="12.75">
      <c r="B61" s="2"/>
      <c r="C61" s="2"/>
      <c r="D61" t="s">
        <v>77</v>
      </c>
      <c r="J61" s="35">
        <v>0</v>
      </c>
      <c r="N61" s="35">
        <v>-10</v>
      </c>
    </row>
    <row r="62" spans="2:14" ht="12.75">
      <c r="B62" s="2"/>
      <c r="C62" s="2"/>
      <c r="J62" s="10">
        <f>SUM(J59:J61)</f>
        <v>171505</v>
      </c>
      <c r="N62" s="10">
        <f>SUM(N59:N61)</f>
        <v>204991</v>
      </c>
    </row>
    <row r="63" spans="2:14" ht="12.75">
      <c r="B63" s="2"/>
      <c r="C63" s="2"/>
      <c r="N63" s="10"/>
    </row>
    <row r="64" spans="2:14" ht="12.75">
      <c r="B64" s="2"/>
      <c r="C64" s="27" t="s">
        <v>78</v>
      </c>
      <c r="N64" s="10"/>
    </row>
    <row r="65" spans="2:14" ht="12.75">
      <c r="B65" s="2"/>
      <c r="C65" s="2"/>
      <c r="D65" t="s">
        <v>79</v>
      </c>
      <c r="J65" s="10">
        <f>56-21</f>
        <v>35</v>
      </c>
      <c r="N65" s="10">
        <v>-15</v>
      </c>
    </row>
    <row r="66" spans="2:14" ht="12.75">
      <c r="B66" s="2"/>
      <c r="C66" s="2"/>
      <c r="N66" s="10"/>
    </row>
    <row r="67" spans="2:14" ht="13.5" thickBot="1">
      <c r="B67" s="2" t="s">
        <v>140</v>
      </c>
      <c r="C67" s="2"/>
      <c r="J67" s="11">
        <f>J55+J62+J65</f>
        <v>173916</v>
      </c>
      <c r="N67" s="11">
        <f>N55+N62+N65</f>
        <v>168372</v>
      </c>
    </row>
    <row r="68" spans="2:14" ht="13.5" thickTop="1">
      <c r="B68" s="2"/>
      <c r="C68" s="2"/>
      <c r="N68" s="10"/>
    </row>
    <row r="69" spans="2:14" ht="12.75">
      <c r="B69" s="2" t="s">
        <v>80</v>
      </c>
      <c r="C69" s="2"/>
      <c r="N69" s="10"/>
    </row>
    <row r="70" spans="2:14" ht="12.75">
      <c r="B70" s="2"/>
      <c r="C70" s="2" t="s">
        <v>81</v>
      </c>
      <c r="J70" s="10">
        <v>168479</v>
      </c>
      <c r="N70" s="10">
        <v>155640</v>
      </c>
    </row>
    <row r="71" spans="2:14" ht="12.75">
      <c r="B71" s="2"/>
      <c r="C71" s="2" t="s">
        <v>82</v>
      </c>
      <c r="J71" s="10">
        <v>5437</v>
      </c>
      <c r="N71" s="10">
        <v>12732</v>
      </c>
    </row>
    <row r="72" spans="2:14" ht="12.75">
      <c r="B72" s="2"/>
      <c r="C72" s="2"/>
      <c r="J72" s="28">
        <f>SUM(J70:J71)</f>
        <v>173916</v>
      </c>
      <c r="N72" s="28">
        <f>SUM(N70:N71)</f>
        <v>168372</v>
      </c>
    </row>
    <row r="73" spans="2:14" ht="12.75">
      <c r="B73" s="2"/>
      <c r="C73" s="2" t="s">
        <v>83</v>
      </c>
      <c r="J73" s="10">
        <v>0</v>
      </c>
      <c r="N73" s="10">
        <v>0</v>
      </c>
    </row>
    <row r="74" spans="2:14" ht="13.5" thickBot="1">
      <c r="B74" s="2"/>
      <c r="C74" s="2"/>
      <c r="J74" s="11">
        <f>SUM(J72:J73)</f>
        <v>173916</v>
      </c>
      <c r="M74" s="7"/>
      <c r="N74" s="11">
        <f>SUM(N72:N73)</f>
        <v>168372</v>
      </c>
    </row>
    <row r="75" spans="2:3" ht="13.5" thickTop="1">
      <c r="B75" s="2"/>
      <c r="C75" s="2"/>
    </row>
    <row r="76" spans="2:3" ht="12.75">
      <c r="B76" s="2" t="s">
        <v>84</v>
      </c>
      <c r="C76" s="2"/>
    </row>
    <row r="77" spans="2:3" ht="12.75">
      <c r="B77" s="2" t="s">
        <v>110</v>
      </c>
      <c r="C77" s="2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107</v>
      </c>
    </row>
    <row r="5" ht="12.75">
      <c r="A5" s="2" t="s">
        <v>135</v>
      </c>
    </row>
    <row r="8" ht="12.75">
      <c r="I8" s="36" t="s">
        <v>85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86</v>
      </c>
      <c r="G10" s="37"/>
      <c r="H10" s="23" t="s">
        <v>86</v>
      </c>
      <c r="I10" s="23" t="s">
        <v>87</v>
      </c>
      <c r="J10" s="23" t="s">
        <v>14</v>
      </c>
      <c r="K10" s="37"/>
      <c r="L10" s="23" t="s">
        <v>88</v>
      </c>
      <c r="M10" s="37"/>
      <c r="N10" s="3" t="s">
        <v>89</v>
      </c>
    </row>
    <row r="11" spans="6:13" s="3" customFormat="1" ht="12.75">
      <c r="F11" s="3" t="s">
        <v>87</v>
      </c>
      <c r="G11" s="37"/>
      <c r="H11" s="23" t="s">
        <v>90</v>
      </c>
      <c r="I11" s="23" t="s">
        <v>91</v>
      </c>
      <c r="J11" s="23" t="s">
        <v>15</v>
      </c>
      <c r="K11" s="37"/>
      <c r="L11" s="23" t="s">
        <v>92</v>
      </c>
      <c r="M11" s="37"/>
    </row>
    <row r="12" spans="7:13" s="3" customFormat="1" ht="12.75">
      <c r="G12" s="38"/>
      <c r="H12" s="14"/>
      <c r="I12" s="23" t="s">
        <v>93</v>
      </c>
      <c r="J12" s="23" t="s">
        <v>94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115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95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96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97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98</v>
      </c>
      <c r="F20" s="47">
        <v>0</v>
      </c>
      <c r="G20" s="48"/>
      <c r="H20" s="49">
        <v>0</v>
      </c>
      <c r="I20" s="48">
        <v>0</v>
      </c>
      <c r="J20" s="48">
        <v>34</v>
      </c>
      <c r="K20" s="48"/>
      <c r="L20" s="49">
        <v>0</v>
      </c>
      <c r="M20" s="48"/>
      <c r="N20" s="50">
        <f>SUM(F20:M20)</f>
        <v>34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99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100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34</v>
      </c>
      <c r="K23" s="40"/>
      <c r="L23" s="55">
        <f>SUM(L17:L21)</f>
        <v>0</v>
      </c>
      <c r="M23" s="38"/>
      <c r="N23" s="38">
        <f>SUM(F23:M23)</f>
        <v>34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105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27870</v>
      </c>
      <c r="M25" s="38"/>
      <c r="N25" s="38">
        <f>SUM(F25:M25)</f>
        <v>27870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101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-8877</v>
      </c>
      <c r="M27" s="38"/>
      <c r="N27" s="38">
        <f>SUM(F27:M27)</f>
        <v>-8877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136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56</v>
      </c>
      <c r="K29" s="57"/>
      <c r="L29" s="56">
        <f>L15+L23+L25+L27</f>
        <v>58760</v>
      </c>
      <c r="M29" s="38"/>
      <c r="N29" s="56">
        <f>N15+N23+N25+N27</f>
        <v>225252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103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95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96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97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98</v>
      </c>
      <c r="F38" s="47">
        <v>0</v>
      </c>
      <c r="G38" s="48"/>
      <c r="H38" s="49">
        <v>0</v>
      </c>
      <c r="I38" s="48">
        <v>0</v>
      </c>
      <c r="J38" s="48">
        <v>-9</v>
      </c>
      <c r="K38" s="48"/>
      <c r="L38" s="49">
        <v>0</v>
      </c>
      <c r="M38" s="48"/>
      <c r="N38" s="50">
        <f>SUM(F38:M38)</f>
        <v>-9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99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100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-9</v>
      </c>
      <c r="K41" s="40"/>
      <c r="L41" s="55">
        <f>SUM(L35:L39)</f>
        <v>0</v>
      </c>
      <c r="M41" s="38"/>
      <c r="N41" s="38">
        <f>SUM(F41:M41)</f>
        <v>-9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105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25090</v>
      </c>
      <c r="M43" s="38"/>
      <c r="N43" s="38">
        <f>SUM(F43:M43)</f>
        <v>25090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101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-17754</v>
      </c>
      <c r="M45" s="38"/>
      <c r="N45" s="38">
        <f>SUM(F45:M45)</f>
        <v>-17754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139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-21</v>
      </c>
      <c r="K47" s="57"/>
      <c r="L47" s="56">
        <f>L33+L41+L43+L45</f>
        <v>52688</v>
      </c>
      <c r="M47" s="38"/>
      <c r="N47" s="56">
        <f>N33+N41+N43+N45</f>
        <v>219103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102</v>
      </c>
    </row>
    <row r="52" ht="12.75">
      <c r="B52" s="2" t="s">
        <v>110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2005-04-27T08:04:36Z</cp:lastPrinted>
  <dcterms:created xsi:type="dcterms:W3CDTF">2003-07-08T10:45:44Z</dcterms:created>
  <dcterms:modified xsi:type="dcterms:W3CDTF">2005-04-13T16:30:33Z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